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5\"/>
    </mc:Choice>
  </mc:AlternateContent>
  <bookViews>
    <workbookView xWindow="0" yWindow="0" windowWidth="20490" windowHeight="8445"/>
  </bookViews>
  <sheets>
    <sheet name="CF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K44" i="1"/>
  <c r="K43" i="1"/>
  <c r="K42" i="1"/>
  <c r="J41" i="1"/>
  <c r="H41" i="1"/>
  <c r="E41" i="1"/>
  <c r="D41" i="1"/>
  <c r="F41" i="1" s="1"/>
  <c r="K41" i="1" s="1"/>
  <c r="K39" i="1"/>
  <c r="K38" i="1"/>
  <c r="K37" i="1"/>
  <c r="K36" i="1"/>
  <c r="K35" i="1"/>
  <c r="K34" i="1"/>
  <c r="K33" i="1"/>
  <c r="K32" i="1"/>
  <c r="F31" i="1"/>
  <c r="K31" i="1" s="1"/>
  <c r="K30" i="1" s="1"/>
  <c r="J30" i="1"/>
  <c r="I30" i="1"/>
  <c r="H30" i="1"/>
  <c r="G30" i="1"/>
  <c r="G47" i="1" s="1"/>
  <c r="F30" i="1"/>
  <c r="E30" i="1"/>
  <c r="D30" i="1"/>
  <c r="F29" i="1"/>
  <c r="K28" i="1"/>
  <c r="K27" i="1"/>
  <c r="K26" i="1"/>
  <c r="K25" i="1"/>
  <c r="K24" i="1"/>
  <c r="K23" i="1"/>
  <c r="K22" i="1"/>
  <c r="J21" i="1"/>
  <c r="H21" i="1"/>
  <c r="E21" i="1"/>
  <c r="D21" i="1"/>
  <c r="F21" i="1" s="1"/>
  <c r="K21" i="1" s="1"/>
  <c r="F20" i="1"/>
  <c r="K19" i="1"/>
  <c r="K18" i="1"/>
  <c r="K17" i="1"/>
  <c r="K16" i="1"/>
  <c r="K15" i="1"/>
  <c r="K14" i="1"/>
  <c r="K13" i="1"/>
  <c r="K12" i="1"/>
  <c r="K11" i="1" s="1"/>
  <c r="K47" i="1" s="1"/>
  <c r="K49" i="1" s="1"/>
  <c r="J11" i="1"/>
  <c r="J47" i="1" s="1"/>
  <c r="J49" i="1" s="1"/>
  <c r="I11" i="1"/>
  <c r="I47" i="1" s="1"/>
  <c r="H11" i="1"/>
  <c r="H47" i="1" s="1"/>
  <c r="H49" i="1" s="1"/>
  <c r="G11" i="1"/>
  <c r="F11" i="1"/>
  <c r="F47" i="1" s="1"/>
  <c r="F49" i="1" s="1"/>
  <c r="E11" i="1"/>
  <c r="E47" i="1" s="1"/>
  <c r="D11" i="1"/>
  <c r="D47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<sst xmlns="http://schemas.openxmlformats.org/spreadsheetml/2006/main" count="55" uniqueCount="55">
  <si>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</si>
  <si>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</si>
  <si>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01 de Enero al 30 de Junio 2015</t>
  </si>
  <si>
    <t>Ente Público:</t>
  </si>
  <si>
    <t>Guanajuato Puerto Interior SA de CV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</si>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</sst>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5%20(Junio)%20Env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438115778</v>
          </cell>
          <cell r="H22">
            <v>65480232.329999991</v>
          </cell>
          <cell r="J22">
            <v>64091712.959999986</v>
          </cell>
          <cell r="K22">
            <v>372635545.67000002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4"/>
  <sheetViews>
    <sheetView showGridLines="0" tabSelected="1" workbookViewId="0">
      <selection activeCell="C4" sqref="C4"/>
    </sheetView>
  </sheetViews>
  <sheetFormatPr baseColWidth="10" defaultRowHeight="12" x14ac:dyDescent="0.2"/>
  <cols>
    <col min="1" max="1" width="1.5703125" style="1" customWidth="1"/>
    <col min="2" max="2" width="4.5703125" style="39" customWidth="1"/>
    <col min="3" max="3" width="60.28515625" style="3" customWidth="1"/>
    <col min="4" max="4" width="14.42578125" style="3" bestFit="1" customWidth="1"/>
    <col min="5" max="5" width="13.42578125" style="3" bestFit="1" customWidth="1"/>
    <col min="6" max="6" width="14.42578125" style="3" bestFit="1" customWidth="1"/>
    <col min="7" max="7" width="13.42578125" style="3" customWidth="1"/>
    <col min="8" max="10" width="13.42578125" style="3" bestFit="1" customWidth="1"/>
    <col min="11" max="11" width="14.425781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7"/>
      <c r="F5" s="8"/>
      <c r="G5" s="8"/>
      <c r="H5" s="8"/>
      <c r="I5" s="8"/>
      <c r="J5" s="8"/>
      <c r="K5" s="9"/>
    </row>
    <row r="6" spans="1:12" s="1" customFormat="1" ht="9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x14ac:dyDescent="0.2">
      <c r="B7" s="10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1:12" ht="24" x14ac:dyDescent="0.2">
      <c r="B8" s="10"/>
      <c r="C8" s="10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1"/>
    </row>
    <row r="9" spans="1:12" x14ac:dyDescent="0.2">
      <c r="B9" s="10"/>
      <c r="C9" s="10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1:12" ht="3" customHeight="1" x14ac:dyDescent="0.2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1:12" s="20" customFormat="1" x14ac:dyDescent="0.25">
      <c r="A11" s="16"/>
      <c r="B11" s="17" t="s">
        <v>17</v>
      </c>
      <c r="C11" s="18"/>
      <c r="D11" s="19">
        <f>SUM(D12:D20)</f>
        <v>0</v>
      </c>
      <c r="E11" s="19">
        <f t="shared" ref="E11:K11" si="0">SUM(E12:E20)</f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6"/>
    </row>
    <row r="12" spans="1:12" s="20" customFormat="1" x14ac:dyDescent="0.25">
      <c r="A12" s="16"/>
      <c r="B12" s="21"/>
      <c r="C12" s="22" t="s">
        <v>18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>+F12-H12</f>
        <v>0</v>
      </c>
      <c r="L12" s="16"/>
    </row>
    <row r="13" spans="1:12" s="20" customFormat="1" x14ac:dyDescent="0.25">
      <c r="A13" s="16"/>
      <c r="B13" s="21"/>
      <c r="C13" s="22" t="s">
        <v>19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4">
        <f>+F13-H13</f>
        <v>0</v>
      </c>
      <c r="L13" s="16"/>
    </row>
    <row r="14" spans="1:12" s="20" customFormat="1" x14ac:dyDescent="0.25">
      <c r="A14" s="16"/>
      <c r="B14" s="21"/>
      <c r="C14" s="22" t="s">
        <v>20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4">
        <f t="shared" ref="K14:K18" si="1">+F14-H14</f>
        <v>0</v>
      </c>
      <c r="L14" s="16"/>
    </row>
    <row r="15" spans="1:12" s="20" customFormat="1" x14ac:dyDescent="0.25">
      <c r="A15" s="16"/>
      <c r="B15" s="21"/>
      <c r="C15" s="22" t="s">
        <v>21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4">
        <f t="shared" si="1"/>
        <v>0</v>
      </c>
      <c r="L15" s="16"/>
    </row>
    <row r="16" spans="1:12" s="20" customFormat="1" x14ac:dyDescent="0.25">
      <c r="A16" s="16"/>
      <c r="B16" s="21"/>
      <c r="C16" s="22" t="s">
        <v>22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4">
        <f t="shared" si="1"/>
        <v>0</v>
      </c>
      <c r="L16" s="16"/>
    </row>
    <row r="17" spans="1:12" s="20" customFormat="1" x14ac:dyDescent="0.25">
      <c r="A17" s="16"/>
      <c r="B17" s="21"/>
      <c r="C17" s="22" t="s">
        <v>23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4">
        <f t="shared" si="1"/>
        <v>0</v>
      </c>
      <c r="L17" s="16"/>
    </row>
    <row r="18" spans="1:12" s="20" customFormat="1" x14ac:dyDescent="0.25">
      <c r="A18" s="16"/>
      <c r="B18" s="21"/>
      <c r="C18" s="22" t="s">
        <v>24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4">
        <f t="shared" si="1"/>
        <v>0</v>
      </c>
      <c r="L18" s="16"/>
    </row>
    <row r="19" spans="1:12" s="20" customFormat="1" x14ac:dyDescent="0.25">
      <c r="A19" s="16"/>
      <c r="B19" s="21"/>
      <c r="C19" s="22" t="s">
        <v>25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f>+F19-H19</f>
        <v>0</v>
      </c>
      <c r="L19" s="16"/>
    </row>
    <row r="20" spans="1:12" s="20" customFormat="1" x14ac:dyDescent="0.25">
      <c r="A20" s="16"/>
      <c r="B20" s="21"/>
      <c r="C20" s="22"/>
      <c r="D20" s="24"/>
      <c r="E20" s="24"/>
      <c r="F20" s="25">
        <f t="shared" ref="F20:F29" si="2">+D20+E20</f>
        <v>0</v>
      </c>
      <c r="G20" s="24"/>
      <c r="H20" s="24"/>
      <c r="I20" s="24"/>
      <c r="J20" s="24"/>
      <c r="K20" s="24"/>
      <c r="L20" s="16"/>
    </row>
    <row r="21" spans="1:12" s="28" customFormat="1" x14ac:dyDescent="0.25">
      <c r="A21" s="26"/>
      <c r="B21" s="17" t="s">
        <v>26</v>
      </c>
      <c r="C21" s="18"/>
      <c r="D21" s="27">
        <f>SUM(D22:D28)</f>
        <v>0</v>
      </c>
      <c r="E21" s="27">
        <f t="shared" ref="E21" si="3">SUM(E22:E28)</f>
        <v>0</v>
      </c>
      <c r="F21" s="25">
        <f t="shared" si="2"/>
        <v>0</v>
      </c>
      <c r="G21" s="27"/>
      <c r="H21" s="27">
        <f t="shared" ref="H21" si="4">SUM(H22:H28)</f>
        <v>0</v>
      </c>
      <c r="I21" s="27"/>
      <c r="J21" s="27">
        <f t="shared" ref="J21" si="5">SUM(J22:J28)</f>
        <v>0</v>
      </c>
      <c r="K21" s="27">
        <f>+F21-H21</f>
        <v>0</v>
      </c>
      <c r="L21" s="26"/>
    </row>
    <row r="22" spans="1:12" s="20" customFormat="1" x14ac:dyDescent="0.25">
      <c r="A22" s="16"/>
      <c r="B22" s="21"/>
      <c r="C22" s="22" t="s">
        <v>27</v>
      </c>
      <c r="D22" s="29">
        <v>0</v>
      </c>
      <c r="E22" s="29">
        <v>0</v>
      </c>
      <c r="F22" s="25">
        <v>0</v>
      </c>
      <c r="G22" s="24">
        <v>0</v>
      </c>
      <c r="H22" s="29">
        <v>0</v>
      </c>
      <c r="I22" s="29">
        <v>0</v>
      </c>
      <c r="J22" s="29">
        <v>0</v>
      </c>
      <c r="K22" s="24">
        <f t="shared" ref="K22:K28" si="6">+F22-H22</f>
        <v>0</v>
      </c>
      <c r="L22" s="16"/>
    </row>
    <row r="23" spans="1:12" s="20" customFormat="1" x14ac:dyDescent="0.25">
      <c r="A23" s="16"/>
      <c r="B23" s="21"/>
      <c r="C23" s="22" t="s">
        <v>28</v>
      </c>
      <c r="D23" s="29">
        <v>0</v>
      </c>
      <c r="E23" s="29">
        <v>0</v>
      </c>
      <c r="F23" s="25">
        <v>0</v>
      </c>
      <c r="G23" s="24">
        <v>0</v>
      </c>
      <c r="H23" s="29">
        <v>0</v>
      </c>
      <c r="I23" s="29">
        <v>0</v>
      </c>
      <c r="J23" s="29">
        <v>0</v>
      </c>
      <c r="K23" s="24">
        <f t="shared" si="6"/>
        <v>0</v>
      </c>
      <c r="L23" s="16"/>
    </row>
    <row r="24" spans="1:12" s="20" customFormat="1" x14ac:dyDescent="0.25">
      <c r="A24" s="16"/>
      <c r="B24" s="21"/>
      <c r="C24" s="22" t="s">
        <v>29</v>
      </c>
      <c r="D24" s="29">
        <v>0</v>
      </c>
      <c r="E24" s="29">
        <v>0</v>
      </c>
      <c r="F24" s="25">
        <v>0</v>
      </c>
      <c r="G24" s="24">
        <v>0</v>
      </c>
      <c r="H24" s="29">
        <v>0</v>
      </c>
      <c r="I24" s="29">
        <v>0</v>
      </c>
      <c r="J24" s="29">
        <v>0</v>
      </c>
      <c r="K24" s="24">
        <f t="shared" si="6"/>
        <v>0</v>
      </c>
      <c r="L24" s="16"/>
    </row>
    <row r="25" spans="1:12" s="20" customFormat="1" x14ac:dyDescent="0.25">
      <c r="A25" s="16"/>
      <c r="B25" s="21"/>
      <c r="C25" s="22" t="s">
        <v>30</v>
      </c>
      <c r="D25" s="29">
        <v>0</v>
      </c>
      <c r="E25" s="29">
        <v>0</v>
      </c>
      <c r="F25" s="25">
        <v>0</v>
      </c>
      <c r="G25" s="24">
        <v>0</v>
      </c>
      <c r="H25" s="29">
        <v>0</v>
      </c>
      <c r="I25" s="29">
        <v>0</v>
      </c>
      <c r="J25" s="29">
        <v>0</v>
      </c>
      <c r="K25" s="24">
        <f t="shared" si="6"/>
        <v>0</v>
      </c>
      <c r="L25" s="16"/>
    </row>
    <row r="26" spans="1:12" s="20" customFormat="1" x14ac:dyDescent="0.25">
      <c r="A26" s="16"/>
      <c r="B26" s="21"/>
      <c r="C26" s="22" t="s">
        <v>31</v>
      </c>
      <c r="D26" s="29">
        <v>0</v>
      </c>
      <c r="E26" s="29">
        <v>0</v>
      </c>
      <c r="F26" s="25">
        <v>0</v>
      </c>
      <c r="G26" s="24">
        <v>0</v>
      </c>
      <c r="H26" s="29">
        <v>0</v>
      </c>
      <c r="I26" s="29">
        <v>0</v>
      </c>
      <c r="J26" s="29">
        <v>0</v>
      </c>
      <c r="K26" s="24">
        <f t="shared" si="6"/>
        <v>0</v>
      </c>
      <c r="L26" s="16"/>
    </row>
    <row r="27" spans="1:12" s="20" customFormat="1" x14ac:dyDescent="0.25">
      <c r="A27" s="16"/>
      <c r="B27" s="21"/>
      <c r="C27" s="22" t="s">
        <v>32</v>
      </c>
      <c r="D27" s="29">
        <v>0</v>
      </c>
      <c r="E27" s="29">
        <v>0</v>
      </c>
      <c r="F27" s="25">
        <v>0</v>
      </c>
      <c r="G27" s="24">
        <v>0</v>
      </c>
      <c r="H27" s="29">
        <v>0</v>
      </c>
      <c r="I27" s="29">
        <v>0</v>
      </c>
      <c r="J27" s="29">
        <v>0</v>
      </c>
      <c r="K27" s="24">
        <f t="shared" si="6"/>
        <v>0</v>
      </c>
      <c r="L27" s="16"/>
    </row>
    <row r="28" spans="1:12" s="20" customFormat="1" x14ac:dyDescent="0.25">
      <c r="A28" s="16"/>
      <c r="B28" s="21"/>
      <c r="C28" s="22" t="s">
        <v>33</v>
      </c>
      <c r="D28" s="29">
        <v>0</v>
      </c>
      <c r="E28" s="29">
        <v>0</v>
      </c>
      <c r="F28" s="25">
        <v>0</v>
      </c>
      <c r="G28" s="24">
        <v>0</v>
      </c>
      <c r="H28" s="29">
        <v>0</v>
      </c>
      <c r="I28" s="29">
        <v>0</v>
      </c>
      <c r="J28" s="29">
        <v>0</v>
      </c>
      <c r="K28" s="24">
        <f t="shared" si="6"/>
        <v>0</v>
      </c>
      <c r="L28" s="16"/>
    </row>
    <row r="29" spans="1:12" s="20" customFormat="1" x14ac:dyDescent="0.25">
      <c r="A29" s="16"/>
      <c r="B29" s="21"/>
      <c r="C29" s="22"/>
      <c r="D29" s="29"/>
      <c r="E29" s="29"/>
      <c r="F29" s="25">
        <f t="shared" si="2"/>
        <v>0</v>
      </c>
      <c r="G29" s="29"/>
      <c r="H29" s="29"/>
      <c r="I29" s="29"/>
      <c r="J29" s="29"/>
      <c r="K29" s="29"/>
      <c r="L29" s="16"/>
    </row>
    <row r="30" spans="1:12" s="28" customFormat="1" x14ac:dyDescent="0.25">
      <c r="A30" s="26"/>
      <c r="B30" s="17" t="s">
        <v>34</v>
      </c>
      <c r="C30" s="18"/>
      <c r="D30" s="25">
        <f>SUM(D31:D39)</f>
        <v>415128825.70999998</v>
      </c>
      <c r="E30" s="25">
        <f t="shared" ref="E30:K30" si="7">SUM(E31:E39)</f>
        <v>22986952.289999999</v>
      </c>
      <c r="F30" s="25">
        <f t="shared" si="7"/>
        <v>438115778</v>
      </c>
      <c r="G30" s="25">
        <f t="shared" si="7"/>
        <v>71620605.019999996</v>
      </c>
      <c r="H30" s="25">
        <f t="shared" si="7"/>
        <v>65480232.329999991</v>
      </c>
      <c r="I30" s="25">
        <f t="shared" si="7"/>
        <v>64091712.959999986</v>
      </c>
      <c r="J30" s="25">
        <f t="shared" si="7"/>
        <v>64091712.959999986</v>
      </c>
      <c r="K30" s="25">
        <f t="shared" si="7"/>
        <v>372635545.67000002</v>
      </c>
      <c r="L30" s="26"/>
    </row>
    <row r="31" spans="1:12" s="20" customFormat="1" x14ac:dyDescent="0.25">
      <c r="A31" s="16"/>
      <c r="B31" s="21"/>
      <c r="C31" s="22" t="s">
        <v>35</v>
      </c>
      <c r="D31" s="30">
        <v>415128825.70999998</v>
      </c>
      <c r="E31" s="30">
        <v>22986952.289999999</v>
      </c>
      <c r="F31" s="30">
        <f>+D31+E31</f>
        <v>438115778</v>
      </c>
      <c r="G31" s="30">
        <v>71620605.019999996</v>
      </c>
      <c r="H31" s="30">
        <v>65480232.329999991</v>
      </c>
      <c r="I31" s="30">
        <v>64091712.959999986</v>
      </c>
      <c r="J31" s="30">
        <v>64091712.959999986</v>
      </c>
      <c r="K31" s="30">
        <f>+F31-H31</f>
        <v>372635545.67000002</v>
      </c>
      <c r="L31" s="16"/>
    </row>
    <row r="32" spans="1:12" s="20" customFormat="1" x14ac:dyDescent="0.25">
      <c r="A32" s="16"/>
      <c r="B32" s="21"/>
      <c r="C32" s="22" t="s">
        <v>36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f>+F32-H32-J32</f>
        <v>0</v>
      </c>
      <c r="L32" s="16"/>
    </row>
    <row r="33" spans="1:12" s="20" customFormat="1" x14ac:dyDescent="0.25">
      <c r="A33" s="16"/>
      <c r="B33" s="21"/>
      <c r="C33" s="22" t="s">
        <v>37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ref="K33:K39" si="8">+F33-H33-J33</f>
        <v>0</v>
      </c>
      <c r="L33" s="16"/>
    </row>
    <row r="34" spans="1:12" s="20" customFormat="1" x14ac:dyDescent="0.25">
      <c r="A34" s="16"/>
      <c r="B34" s="21"/>
      <c r="C34" s="22" t="s">
        <v>38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8"/>
        <v>0</v>
      </c>
      <c r="L34" s="16"/>
    </row>
    <row r="35" spans="1:12" s="20" customFormat="1" x14ac:dyDescent="0.25">
      <c r="A35" s="16"/>
      <c r="B35" s="21"/>
      <c r="C35" s="22" t="s">
        <v>39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8"/>
        <v>0</v>
      </c>
      <c r="L35" s="16"/>
    </row>
    <row r="36" spans="1:12" s="20" customFormat="1" x14ac:dyDescent="0.25">
      <c r="A36" s="16"/>
      <c r="B36" s="21"/>
      <c r="C36" s="22" t="s">
        <v>40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8"/>
        <v>0</v>
      </c>
      <c r="L36" s="16"/>
    </row>
    <row r="37" spans="1:12" s="20" customFormat="1" x14ac:dyDescent="0.25">
      <c r="A37" s="16"/>
      <c r="B37" s="21"/>
      <c r="C37" s="22" t="s">
        <v>41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8"/>
        <v>0</v>
      </c>
      <c r="L37" s="16"/>
    </row>
    <row r="38" spans="1:12" s="20" customFormat="1" x14ac:dyDescent="0.25">
      <c r="A38" s="16"/>
      <c r="B38" s="21"/>
      <c r="C38" s="22" t="s">
        <v>42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f t="shared" si="8"/>
        <v>0</v>
      </c>
      <c r="L38" s="16"/>
    </row>
    <row r="39" spans="1:12" s="20" customFormat="1" x14ac:dyDescent="0.25">
      <c r="A39" s="16"/>
      <c r="B39" s="21"/>
      <c r="C39" s="22" t="s">
        <v>43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f t="shared" si="8"/>
        <v>0</v>
      </c>
      <c r="L39" s="16"/>
    </row>
    <row r="40" spans="1:12" s="20" customFormat="1" x14ac:dyDescent="0.25">
      <c r="A40" s="16"/>
      <c r="B40" s="21"/>
      <c r="C40" s="22"/>
      <c r="D40" s="30"/>
      <c r="E40" s="30"/>
      <c r="F40" s="30"/>
      <c r="G40" s="30"/>
      <c r="H40" s="30"/>
      <c r="I40" s="30"/>
      <c r="J40" s="30"/>
      <c r="K40" s="30"/>
      <c r="L40" s="16"/>
    </row>
    <row r="41" spans="1:12" s="28" customFormat="1" x14ac:dyDescent="0.25">
      <c r="A41" s="26"/>
      <c r="B41" s="17" t="s">
        <v>44</v>
      </c>
      <c r="C41" s="18"/>
      <c r="D41" s="25">
        <f>SUM(D42:D45)</f>
        <v>0</v>
      </c>
      <c r="E41" s="25">
        <f>SUM(E42:E45)</f>
        <v>0</v>
      </c>
      <c r="F41" s="25">
        <f>+D41+E41</f>
        <v>0</v>
      </c>
      <c r="G41" s="25"/>
      <c r="H41" s="25">
        <f t="shared" ref="H41:J41" si="9">SUM(H42:H45)</f>
        <v>0</v>
      </c>
      <c r="I41" s="25"/>
      <c r="J41" s="25">
        <f t="shared" si="9"/>
        <v>0</v>
      </c>
      <c r="K41" s="25">
        <f>+F41-H41</f>
        <v>0</v>
      </c>
      <c r="L41" s="26"/>
    </row>
    <row r="42" spans="1:12" s="20" customFormat="1" x14ac:dyDescent="0.25">
      <c r="A42" s="16"/>
      <c r="B42" s="21"/>
      <c r="C42" s="22" t="s">
        <v>45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f t="shared" ref="K42:K45" si="10">+F42-H42-J42</f>
        <v>0</v>
      </c>
      <c r="L42" s="16"/>
    </row>
    <row r="43" spans="1:12" s="20" customFormat="1" ht="24" x14ac:dyDescent="0.25">
      <c r="A43" s="16"/>
      <c r="B43" s="21"/>
      <c r="C43" s="22" t="s">
        <v>46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f t="shared" si="10"/>
        <v>0</v>
      </c>
      <c r="L43" s="16"/>
    </row>
    <row r="44" spans="1:12" s="20" customFormat="1" x14ac:dyDescent="0.25">
      <c r="A44" s="16"/>
      <c r="B44" s="21"/>
      <c r="C44" s="22" t="s">
        <v>47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f t="shared" si="10"/>
        <v>0</v>
      </c>
      <c r="L44" s="16"/>
    </row>
    <row r="45" spans="1:12" s="20" customFormat="1" x14ac:dyDescent="0.25">
      <c r="A45" s="16"/>
      <c r="B45" s="21"/>
      <c r="C45" s="22" t="s">
        <v>48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f t="shared" si="10"/>
        <v>0</v>
      </c>
      <c r="L45" s="16"/>
    </row>
    <row r="46" spans="1:12" s="20" customFormat="1" x14ac:dyDescent="0.25">
      <c r="A46" s="16"/>
      <c r="B46" s="31"/>
      <c r="C46" s="32"/>
      <c r="D46" s="33"/>
      <c r="E46" s="33"/>
      <c r="F46" s="33"/>
      <c r="G46" s="33"/>
      <c r="H46" s="33"/>
      <c r="I46" s="33"/>
      <c r="J46" s="33"/>
      <c r="K46" s="33"/>
      <c r="L46" s="16"/>
    </row>
    <row r="47" spans="1:12" s="28" customFormat="1" ht="14.25" customHeight="1" x14ac:dyDescent="0.25">
      <c r="A47" s="26"/>
      <c r="B47" s="34"/>
      <c r="C47" s="35" t="s">
        <v>49</v>
      </c>
      <c r="D47" s="36">
        <f>+D11+D21+D30+D41</f>
        <v>415128825.70999998</v>
      </c>
      <c r="E47" s="36">
        <f t="shared" ref="E47:K47" si="11">+E11+E21+E30+E41</f>
        <v>22986952.289999999</v>
      </c>
      <c r="F47" s="36">
        <f t="shared" si="11"/>
        <v>438115778</v>
      </c>
      <c r="G47" s="36">
        <f t="shared" si="11"/>
        <v>71620605.019999996</v>
      </c>
      <c r="H47" s="36">
        <f t="shared" si="11"/>
        <v>65480232.329999991</v>
      </c>
      <c r="I47" s="36">
        <f t="shared" si="11"/>
        <v>64091712.959999986</v>
      </c>
      <c r="J47" s="36">
        <f t="shared" si="11"/>
        <v>64091712.959999986</v>
      </c>
      <c r="K47" s="36">
        <f t="shared" si="11"/>
        <v>372635545.67000002</v>
      </c>
      <c r="L47" s="26"/>
    </row>
    <row r="49" spans="2:11" ht="15" x14ac:dyDescent="0.25">
      <c r="B49" s="37" t="s">
        <v>50</v>
      </c>
      <c r="F49" s="38" t="str">
        <f>IF(F47=[1]CAdmon!F22," ","ERROR")</f>
        <v xml:space="preserve"> </v>
      </c>
      <c r="G49" s="38"/>
      <c r="H49" s="38" t="str">
        <f>IF(H47=[1]CAdmon!H22," ","ERROR")</f>
        <v xml:space="preserve"> </v>
      </c>
      <c r="I49" s="38"/>
      <c r="J49" s="38" t="str">
        <f>IF(J47=[1]CAdmon!J22," ","ERROR")</f>
        <v xml:space="preserve"> </v>
      </c>
      <c r="K49" s="38" t="str">
        <f>IF(K47=[1]CAdmon!K22," ","ERROR")</f>
        <v xml:space="preserve"> </v>
      </c>
    </row>
    <row r="52" spans="2:11" ht="15" x14ac:dyDescent="0.25">
      <c r="C52" s="40"/>
    </row>
    <row r="53" spans="2:11" ht="15" x14ac:dyDescent="0.25">
      <c r="C53" s="41" t="s">
        <v>51</v>
      </c>
      <c r="F53" s="42" t="s">
        <v>52</v>
      </c>
      <c r="G53" s="42"/>
      <c r="H53" s="42"/>
      <c r="I53" s="42"/>
      <c r="J53" s="42"/>
      <c r="K53" s="42"/>
    </row>
    <row r="54" spans="2:11" ht="15" x14ac:dyDescent="0.25">
      <c r="C54" s="41" t="s">
        <v>53</v>
      </c>
      <c r="F54" s="43" t="s">
        <v>54</v>
      </c>
      <c r="G54" s="43"/>
      <c r="H54" s="43"/>
      <c r="I54" s="43"/>
      <c r="J54" s="43"/>
      <c r="K54" s="43"/>
    </row>
  </sheetData>
  <mergeCells count="12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2017-07-11T22:02:44Z</cp:lastPrinted>
  <dcterms:created xsi:type="dcterms:W3CDTF">2017-07-11T22:02:06Z</dcterms:created>
  <dcterms:modified xsi:type="dcterms:W3CDTF">2017-07-11T22:02:56Z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